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0" yWindow="0" windowWidth="21460" windowHeight="20540" tabRatio="694" activeTab="0"/>
  </bookViews>
  <sheets>
    <sheet name="SalesProjection_Augus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<sst xmlns="http://schemas.openxmlformats.org/spreadsheetml/2006/main" count="30" uniqueCount="29">
  <si>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Peter E. Randall Publisher</t>
  </si>
  <si>
    <t>Service Type</t>
  </si>
  <si>
    <t>Per/Each</t>
  </si>
  <si>
    <t>Use the spreadsheet below to determine the return on investment if all copies are sold through trade distribution, using wholesalers.</t>
  </si>
  <si>
    <t xml:space="preserve">Profit after deduction of cost/per book </t>
  </si>
  <si>
    <t>Use the spreadsheet below to determine the return on investment with copies sold through distribution and direct to public. See allowance for review/sample copies.</t>
  </si>
  <si>
    <t>Quantity printed</t>
  </si>
  <si>
    <t>Quantity of review copies - free samples</t>
  </si>
  <si>
    <t>Enter #s</t>
  </si>
  <si>
    <t>Retail price =</t>
  </si>
  <si>
    <t>Profit after publishing costs are recovered</t>
  </si>
  <si>
    <t>40% discount for bookstores (wholesale 50%)</t>
  </si>
  <si>
    <t>Profit per distributor sale;</t>
  </si>
  <si>
    <t>15% for distributor =</t>
  </si>
  <si>
    <t>Profit for selling all copies w/distributor:</t>
  </si>
  <si>
    <t>Profit from distributor/wholesale copies</t>
  </si>
  <si>
    <t>Quantity sold by distributor - less frees</t>
  </si>
  <si>
    <t>Price per book</t>
  </si>
  <si>
    <t>Quantity sold at full price - how many copies?</t>
  </si>
  <si>
    <t>SOFTCOVER</t>
  </si>
  <si>
    <t xml:space="preserve">Total Project Cost; </t>
  </si>
  <si>
    <t xml:space="preserve">Retail Price: </t>
  </si>
  <si>
    <t xml:space="preserve"> Sales Projection Tool</t>
  </si>
  <si>
    <t>Costs are based upon estimates created in 2018.</t>
  </si>
  <si>
    <t xml:space="preserve">Date: </t>
  </si>
  <si>
    <t>Title: New Nonfiction Title</t>
  </si>
  <si>
    <t>Publishing services provided: copyediting, design/layout, proofreading, print/bind, marketing consultation</t>
  </si>
  <si>
    <t>Specifications: 144 pg, 6x9, softcover, perfect bound, 60lb white stock, 20 b/w pictures</t>
  </si>
  <si>
    <t>Contact Deidre Randall to discuss your project: media@perpublisher.com or 603-431-5667.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</si>
</sst>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0_);[Red]\(0.00\)"/>
    <numFmt numFmtId="174" formatCode="0_);[Red]\(0\)"/>
    <numFmt numFmtId="175" formatCode="&quot;$&quot;#,##0.00;[Red]&quot;$&quot;#,##0.00"/>
  </numFmts>
  <fonts count="63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sz val="14"/>
      <name val="Garamond"/>
      <family val="0"/>
    </font>
    <font>
      <u val="single"/>
      <sz val="12"/>
      <color indexed="12"/>
      <name val="Garamond"/>
      <family val="0"/>
    </font>
    <font>
      <u val="single"/>
      <sz val="12"/>
      <color indexed="61"/>
      <name val="Garamond"/>
      <family val="0"/>
    </font>
    <font>
      <b/>
      <sz val="14"/>
      <name val="Garamond"/>
      <family val="0"/>
    </font>
    <font>
      <sz val="14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48"/>
      <name val="Calibri"/>
      <family val="0"/>
    </font>
    <font>
      <sz val="14"/>
      <color indexed="10"/>
      <name val="Calibri"/>
      <family val="0"/>
    </font>
    <font>
      <b/>
      <sz val="14"/>
      <name val="Calibri"/>
      <family val="0"/>
    </font>
    <font>
      <b/>
      <sz val="14"/>
      <color indexed="17"/>
      <name val="Calibri"/>
      <family val="0"/>
    </font>
    <font>
      <b/>
      <sz val="14"/>
      <color indexed="8"/>
      <name val="Calibri"/>
      <family val="0"/>
    </font>
    <font>
      <b/>
      <sz val="18"/>
      <name val="Cambria"/>
      <family val="0"/>
    </font>
    <font>
      <b/>
      <sz val="18"/>
      <color indexed="8"/>
      <name val="Cambria"/>
      <family val="0"/>
    </font>
    <font>
      <sz val="18"/>
      <color indexed="8"/>
      <name val="Cambria"/>
      <family val="0"/>
    </font>
    <font>
      <sz val="18"/>
      <name val="Cambri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4"/>
      <color rgb="FF3366FF"/>
      <name val="Calibri"/>
      <family val="0"/>
    </font>
    <font>
      <sz val="14"/>
      <color rgb="FF000000"/>
      <name val="Calibri"/>
      <family val="2"/>
    </font>
    <font>
      <sz val="14"/>
      <color rgb="FFFF0000"/>
      <name val="Calibri"/>
      <family val="0"/>
    </font>
    <font>
      <b/>
      <sz val="14"/>
      <color rgb="FF008000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mbria"/>
      <family val="0"/>
    </font>
    <font>
      <sz val="18"/>
      <color theme="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3" fontId="54" fillId="0" borderId="0" xfId="0" applyNumberFormat="1" applyFont="1" applyAlignment="1">
      <alignment/>
    </xf>
    <xf numFmtId="0" fontId="55" fillId="0" borderId="0" xfId="0" applyFont="1" applyAlignment="1">
      <alignment/>
    </xf>
    <xf numFmtId="173" fontId="55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55" fillId="33" borderId="0" xfId="0" applyFont="1" applyFill="1" applyAlignment="1">
      <alignment wrapText="1"/>
    </xf>
    <xf numFmtId="173" fontId="55" fillId="2" borderId="0" xfId="0" applyNumberFormat="1" applyFont="1" applyFill="1" applyAlignment="1">
      <alignment horizontal="center"/>
    </xf>
    <xf numFmtId="173" fontId="55" fillId="0" borderId="0" xfId="0" applyNumberFormat="1" applyFont="1" applyFill="1" applyAlignment="1">
      <alignment/>
    </xf>
    <xf numFmtId="173" fontId="4" fillId="0" borderId="10" xfId="0" applyNumberFormat="1" applyFont="1" applyFill="1" applyBorder="1" applyAlignment="1">
      <alignment horizontal="center"/>
    </xf>
    <xf numFmtId="173" fontId="55" fillId="0" borderId="10" xfId="0" applyNumberFormat="1" applyFont="1" applyFill="1" applyBorder="1" applyAlignment="1">
      <alignment horizontal="center"/>
    </xf>
    <xf numFmtId="174" fontId="55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173" fontId="55" fillId="0" borderId="10" xfId="0" applyNumberFormat="1" applyFont="1" applyFill="1" applyBorder="1" applyAlignment="1">
      <alignment/>
    </xf>
    <xf numFmtId="173" fontId="55" fillId="0" borderId="0" xfId="0" applyNumberFormat="1" applyFont="1" applyFill="1" applyAlignment="1">
      <alignment horizontal="left"/>
    </xf>
    <xf numFmtId="8" fontId="55" fillId="0" borderId="0" xfId="0" applyNumberFormat="1" applyFont="1" applyFill="1" applyAlignment="1">
      <alignment/>
    </xf>
    <xf numFmtId="8" fontId="55" fillId="0" borderId="0" xfId="0" applyNumberFormat="1" applyFont="1" applyAlignment="1">
      <alignment/>
    </xf>
    <xf numFmtId="173" fontId="56" fillId="0" borderId="0" xfId="0" applyNumberFormat="1" applyFont="1" applyAlignment="1">
      <alignment/>
    </xf>
    <xf numFmtId="8" fontId="56" fillId="0" borderId="0" xfId="0" applyNumberFormat="1" applyFont="1" applyAlignment="1">
      <alignment/>
    </xf>
    <xf numFmtId="173" fontId="56" fillId="2" borderId="0" xfId="0" applyNumberFormat="1" applyFont="1" applyFill="1" applyAlignment="1">
      <alignment horizontal="left"/>
    </xf>
    <xf numFmtId="9" fontId="56" fillId="2" borderId="0" xfId="0" applyNumberFormat="1" applyFont="1" applyFill="1" applyAlignment="1">
      <alignment/>
    </xf>
    <xf numFmtId="8" fontId="55" fillId="2" borderId="0" xfId="0" applyNumberFormat="1" applyFont="1" applyFill="1" applyAlignment="1">
      <alignment/>
    </xf>
    <xf numFmtId="173" fontId="8" fillId="2" borderId="0" xfId="0" applyNumberFormat="1" applyFont="1" applyFill="1" applyAlignment="1">
      <alignment horizontal="left"/>
    </xf>
    <xf numFmtId="9" fontId="8" fillId="2" borderId="0" xfId="0" applyNumberFormat="1" applyFont="1" applyFill="1" applyAlignment="1">
      <alignment/>
    </xf>
    <xf numFmtId="173" fontId="8" fillId="2" borderId="0" xfId="0" applyNumberFormat="1" applyFont="1" applyFill="1" applyAlignment="1">
      <alignment/>
    </xf>
    <xf numFmtId="173" fontId="7" fillId="2" borderId="0" xfId="0" applyNumberFormat="1" applyFont="1" applyFill="1" applyAlignment="1">
      <alignment horizontal="left"/>
    </xf>
    <xf numFmtId="173" fontId="7" fillId="2" borderId="0" xfId="0" applyNumberFormat="1" applyFont="1" applyFill="1" applyAlignment="1">
      <alignment/>
    </xf>
    <xf numFmtId="8" fontId="7" fillId="2" borderId="0" xfId="0" applyNumberFormat="1" applyFont="1" applyFill="1" applyAlignment="1">
      <alignment/>
    </xf>
    <xf numFmtId="173" fontId="7" fillId="0" borderId="0" xfId="0" applyNumberFormat="1" applyFont="1" applyFill="1" applyAlignment="1">
      <alignment horizontal="left"/>
    </xf>
    <xf numFmtId="173" fontId="7" fillId="0" borderId="0" xfId="0" applyNumberFormat="1" applyFont="1" applyFill="1" applyAlignment="1">
      <alignment/>
    </xf>
    <xf numFmtId="8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7" fillId="34" borderId="0" xfId="0" applyFont="1" applyFill="1" applyAlignment="1">
      <alignment wrapText="1"/>
    </xf>
    <xf numFmtId="0" fontId="57" fillId="0" borderId="0" xfId="0" applyFont="1" applyFill="1" applyAlignment="1">
      <alignment wrapText="1"/>
    </xf>
    <xf numFmtId="0" fontId="58" fillId="0" borderId="0" xfId="0" applyFont="1" applyFill="1" applyAlignment="1">
      <alignment wrapText="1"/>
    </xf>
    <xf numFmtId="173" fontId="30" fillId="2" borderId="0" xfId="0" applyNumberFormat="1" applyFont="1" applyFill="1" applyAlignment="1">
      <alignment horizontal="left"/>
    </xf>
    <xf numFmtId="173" fontId="56" fillId="0" borderId="0" xfId="0" applyNumberFormat="1" applyFont="1" applyFill="1" applyAlignment="1">
      <alignment horizontal="left"/>
    </xf>
    <xf numFmtId="174" fontId="56" fillId="0" borderId="0" xfId="0" applyNumberFormat="1" applyFont="1" applyFill="1" applyAlignment="1">
      <alignment/>
    </xf>
    <xf numFmtId="174" fontId="56" fillId="0" borderId="0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173" fontId="8" fillId="0" borderId="0" xfId="0" applyNumberFormat="1" applyFont="1" applyFill="1" applyAlignment="1">
      <alignment horizontal="left"/>
    </xf>
    <xf numFmtId="174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174" fontId="55" fillId="0" borderId="0" xfId="0" applyNumberFormat="1" applyFont="1" applyAlignment="1">
      <alignment/>
    </xf>
    <xf numFmtId="172" fontId="8" fillId="0" borderId="0" xfId="0" applyNumberFormat="1" applyFont="1" applyFill="1" applyAlignment="1">
      <alignment/>
    </xf>
    <xf numFmtId="8" fontId="8" fillId="0" borderId="0" xfId="0" applyNumberFormat="1" applyFont="1" applyFill="1" applyAlignment="1">
      <alignment/>
    </xf>
    <xf numFmtId="173" fontId="56" fillId="0" borderId="0" xfId="0" applyNumberFormat="1" applyFont="1" applyAlignment="1">
      <alignment horizontal="left"/>
    </xf>
    <xf numFmtId="174" fontId="56" fillId="0" borderId="0" xfId="0" applyNumberFormat="1" applyFont="1" applyAlignment="1">
      <alignment/>
    </xf>
    <xf numFmtId="38" fontId="56" fillId="0" borderId="0" xfId="0" applyNumberFormat="1" applyFont="1" applyAlignment="1">
      <alignment/>
    </xf>
    <xf numFmtId="8" fontId="56" fillId="0" borderId="0" xfId="0" applyNumberFormat="1" applyFont="1" applyFill="1" applyAlignment="1">
      <alignment/>
    </xf>
    <xf numFmtId="173" fontId="55" fillId="2" borderId="0" xfId="0" applyNumberFormat="1" applyFont="1" applyFill="1" applyAlignment="1">
      <alignment horizontal="left"/>
    </xf>
    <xf numFmtId="173" fontId="30" fillId="2" borderId="0" xfId="0" applyNumberFormat="1" applyFont="1" applyFill="1" applyAlignment="1">
      <alignment/>
    </xf>
    <xf numFmtId="173" fontId="59" fillId="2" borderId="0" xfId="0" applyNumberFormat="1" applyFont="1" applyFill="1" applyAlignment="1">
      <alignment horizontal="left"/>
    </xf>
    <xf numFmtId="8" fontId="59" fillId="2" borderId="0" xfId="0" applyNumberFormat="1" applyFont="1" applyFill="1" applyAlignment="1">
      <alignment/>
    </xf>
    <xf numFmtId="173" fontId="8" fillId="0" borderId="10" xfId="0" applyNumberFormat="1" applyFont="1" applyFill="1" applyBorder="1" applyAlignment="1">
      <alignment horizontal="left"/>
    </xf>
    <xf numFmtId="173" fontId="60" fillId="0" borderId="0" xfId="0" applyNumberFormat="1" applyFont="1" applyAlignment="1">
      <alignment horizontal="center"/>
    </xf>
    <xf numFmtId="173" fontId="55" fillId="0" borderId="0" xfId="0" applyNumberFormat="1" applyFont="1" applyAlignment="1">
      <alignment horizontal="center"/>
    </xf>
    <xf numFmtId="173" fontId="55" fillId="0" borderId="0" xfId="0" applyNumberFormat="1" applyFont="1" applyFill="1" applyAlignment="1">
      <alignment horizontal="center"/>
    </xf>
    <xf numFmtId="174" fontId="55" fillId="2" borderId="10" xfId="0" applyNumberFormat="1" applyFont="1" applyFill="1" applyBorder="1" applyAlignment="1">
      <alignment horizontal="center"/>
    </xf>
    <xf numFmtId="173" fontId="5" fillId="0" borderId="0" xfId="53" applyNumberFormat="1" applyAlignment="1" applyProtection="1">
      <alignment/>
      <protection/>
    </xf>
    <xf numFmtId="173" fontId="8" fillId="0" borderId="0" xfId="0" applyNumberFormat="1" applyFont="1" applyAlignment="1">
      <alignment/>
    </xf>
    <xf numFmtId="173" fontId="33" fillId="0" borderId="0" xfId="0" applyNumberFormat="1" applyFont="1" applyAlignment="1">
      <alignment/>
    </xf>
    <xf numFmtId="173" fontId="61" fillId="0" borderId="0" xfId="0" applyNumberFormat="1" applyFont="1" applyAlignment="1">
      <alignment/>
    </xf>
    <xf numFmtId="0" fontId="62" fillId="0" borderId="0" xfId="0" applyFont="1" applyAlignment="1">
      <alignment/>
    </xf>
    <xf numFmtId="173" fontId="62" fillId="0" borderId="0" xfId="0" applyNumberFormat="1" applyFont="1" applyAlignment="1">
      <alignment/>
    </xf>
    <xf numFmtId="17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8" fontId="59" fillId="0" borderId="10" xfId="0" applyNumberFormat="1" applyFont="1" applyFill="1" applyBorder="1" applyAlignment="1">
      <alignment/>
    </xf>
    <xf numFmtId="8" fontId="59" fillId="0" borderId="10" xfId="0" applyNumberFormat="1" applyFont="1" applyBorder="1" applyAlignment="1">
      <alignment/>
    </xf>
    <xf numFmtId="173" fontId="5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5" zoomScaleNormal="125" workbookViewId="0" topLeftCell="A1">
      <selection activeCell="B29" sqref="B29"/>
    </sheetView>
  </sheetViews>
  <sheetFormatPr defaultColWidth="11.00390625" defaultRowHeight="15.75"/>
  <cols>
    <col min="1" max="1" width="46.00390625" style="0" customWidth="1"/>
    <col min="2" max="2" width="11.375" style="0" customWidth="1"/>
    <col min="3" max="3" width="16.125" style="0" customWidth="1"/>
    <col min="4" max="4" width="14.625" style="0" customWidth="1"/>
    <col min="5" max="6" width="13.125" style="0" customWidth="1"/>
  </cols>
  <sheetData>
    <row r="1" spans="1:6" s="65" customFormat="1" ht="21.75">
      <c r="A1" s="60" t="s">
        <v>0</v>
      </c>
      <c r="B1" s="60" t="s">
        <v>22</v>
      </c>
      <c r="C1" s="61"/>
      <c r="D1" s="62"/>
      <c r="E1" s="63" t="s">
        <v>24</v>
      </c>
      <c r="F1" s="64"/>
    </row>
    <row r="2" spans="2:6" ht="19.5">
      <c r="B2" s="58"/>
      <c r="C2" s="1"/>
      <c r="D2" s="2"/>
      <c r="E2" s="3"/>
      <c r="F2" s="4"/>
    </row>
    <row r="3" spans="1:2" ht="18">
      <c r="A3" s="3" t="s">
        <v>25</v>
      </c>
      <c r="B3" s="3"/>
    </row>
    <row r="4" spans="1:6" ht="54">
      <c r="A4" s="5" t="s">
        <v>3</v>
      </c>
      <c r="B4" s="3"/>
      <c r="C4" s="54"/>
      <c r="D4" s="54"/>
      <c r="E4" s="3"/>
      <c r="F4" s="3"/>
    </row>
    <row r="5" spans="1:6" ht="18">
      <c r="A5" s="6" t="s">
        <v>19</v>
      </c>
      <c r="B5" s="7"/>
      <c r="C5" s="55"/>
      <c r="D5" s="56"/>
      <c r="E5" s="7"/>
      <c r="F5" s="7"/>
    </row>
    <row r="6" spans="1:6" ht="18">
      <c r="A6" s="8" t="s">
        <v>1</v>
      </c>
      <c r="B6" s="9" t="s">
        <v>2</v>
      </c>
      <c r="C6" s="10">
        <v>1000</v>
      </c>
      <c r="D6" s="10">
        <v>2000</v>
      </c>
      <c r="E6" s="11">
        <v>3000</v>
      </c>
      <c r="F6" s="11">
        <v>4000</v>
      </c>
    </row>
    <row r="7" spans="1:6" ht="18">
      <c r="A7" s="53" t="s">
        <v>20</v>
      </c>
      <c r="B7" s="12"/>
      <c r="C7" s="66">
        <v>8800</v>
      </c>
      <c r="D7" s="66">
        <v>10010</v>
      </c>
      <c r="E7" s="67">
        <v>10800</v>
      </c>
      <c r="F7" s="67">
        <v>11300</v>
      </c>
    </row>
    <row r="8" spans="1:6" ht="18">
      <c r="A8" s="13" t="s">
        <v>17</v>
      </c>
      <c r="B8" s="7"/>
      <c r="C8" s="14">
        <f>C7/C6</f>
        <v>8.8</v>
      </c>
      <c r="D8" s="14">
        <f>D7/D6</f>
        <v>5.005</v>
      </c>
      <c r="E8" s="15">
        <f>E7/E6</f>
        <v>3.6</v>
      </c>
      <c r="F8" s="15">
        <f>F7/F6</f>
        <v>2.825</v>
      </c>
    </row>
    <row r="9" spans="1:6" ht="18">
      <c r="A9" s="16" t="s">
        <v>21</v>
      </c>
      <c r="B9" s="17">
        <v>18.95</v>
      </c>
      <c r="C9" s="15"/>
      <c r="D9" s="15"/>
      <c r="E9" s="15"/>
      <c r="F9" s="15"/>
    </row>
    <row r="10" spans="1:6" ht="18">
      <c r="A10" s="18" t="s">
        <v>11</v>
      </c>
      <c r="B10" s="19">
        <v>0.6</v>
      </c>
      <c r="C10" s="20">
        <f>B9*B10</f>
        <v>11.37</v>
      </c>
      <c r="D10" s="20">
        <f>B9*B10</f>
        <v>11.37</v>
      </c>
      <c r="E10" s="20">
        <f>B9*B10</f>
        <v>11.37</v>
      </c>
      <c r="F10" s="20">
        <f>B9*B10</f>
        <v>11.37</v>
      </c>
    </row>
    <row r="11" spans="1:6" ht="18">
      <c r="A11" s="21" t="s">
        <v>13</v>
      </c>
      <c r="B11" s="22">
        <v>0.85</v>
      </c>
      <c r="C11" s="20">
        <f>B11*C10</f>
        <v>9.664499999999999</v>
      </c>
      <c r="D11" s="20">
        <f>D10*B11</f>
        <v>9.664499999999999</v>
      </c>
      <c r="E11" s="20">
        <f>E10*B11</f>
        <v>9.664499999999999</v>
      </c>
      <c r="F11" s="20">
        <f>F10*B11</f>
        <v>9.664499999999999</v>
      </c>
    </row>
    <row r="12" spans="1:6" ht="18">
      <c r="A12" s="21" t="s">
        <v>4</v>
      </c>
      <c r="B12" s="23"/>
      <c r="C12" s="20">
        <f>C11-C8</f>
        <v>0.8644999999999978</v>
      </c>
      <c r="D12" s="20">
        <f>D11-D8</f>
        <v>4.659499999999999</v>
      </c>
      <c r="E12" s="20">
        <f>E11-E8</f>
        <v>6.064499999999999</v>
      </c>
      <c r="F12" s="20">
        <f>F11-F8</f>
        <v>6.839499999999998</v>
      </c>
    </row>
    <row r="13" spans="1:6" ht="18">
      <c r="A13" s="24" t="s">
        <v>14</v>
      </c>
      <c r="B13" s="25"/>
      <c r="C13" s="26">
        <f>C12*C6</f>
        <v>864.4999999999978</v>
      </c>
      <c r="D13" s="26">
        <f>D12*D6</f>
        <v>9318.999999999998</v>
      </c>
      <c r="E13" s="20">
        <f>E6*E12</f>
        <v>18193.499999999996</v>
      </c>
      <c r="F13" s="20">
        <f>F6*F12</f>
        <v>27357.999999999993</v>
      </c>
    </row>
    <row r="14" spans="1:6" ht="18">
      <c r="A14" s="27"/>
      <c r="B14" s="28"/>
      <c r="C14" s="29"/>
      <c r="D14" s="29"/>
      <c r="E14" s="30"/>
      <c r="F14" s="30"/>
    </row>
    <row r="15" spans="1:6" ht="72">
      <c r="A15" s="31" t="s">
        <v>5</v>
      </c>
      <c r="B15" s="32"/>
      <c r="C15" s="33"/>
      <c r="D15" s="32"/>
      <c r="E15" s="32"/>
      <c r="F15" s="32"/>
    </row>
    <row r="16" spans="1:6" ht="18">
      <c r="A16" s="34" t="s">
        <v>6</v>
      </c>
      <c r="B16" s="25"/>
      <c r="C16" s="57">
        <f>C6</f>
        <v>1000</v>
      </c>
      <c r="D16" s="57">
        <f>D6</f>
        <v>2000</v>
      </c>
      <c r="E16" s="57">
        <f>E6</f>
        <v>3000</v>
      </c>
      <c r="F16" s="57">
        <f>F6</f>
        <v>4000</v>
      </c>
    </row>
    <row r="17" spans="1:6" ht="18">
      <c r="A17" s="35" t="s">
        <v>7</v>
      </c>
      <c r="B17" s="36" t="s">
        <v>8</v>
      </c>
      <c r="C17" s="37">
        <v>50</v>
      </c>
      <c r="D17" s="37">
        <v>50</v>
      </c>
      <c r="E17" s="38">
        <v>50</v>
      </c>
      <c r="F17" s="38">
        <v>50</v>
      </c>
    </row>
    <row r="18" spans="1:6" ht="18">
      <c r="A18" s="39" t="s">
        <v>16</v>
      </c>
      <c r="B18" s="40"/>
      <c r="C18" s="41">
        <f>C16-C17-C20</f>
        <v>850</v>
      </c>
      <c r="D18" s="41">
        <f>D16-D17-D20</f>
        <v>1850</v>
      </c>
      <c r="E18" s="42">
        <f>E16-E17-E20</f>
        <v>2850</v>
      </c>
      <c r="F18" s="42">
        <f>F16-F17-F20</f>
        <v>3850</v>
      </c>
    </row>
    <row r="19" spans="1:6" ht="18">
      <c r="A19" s="39" t="s">
        <v>12</v>
      </c>
      <c r="B19" s="43"/>
      <c r="C19" s="44">
        <f>C12</f>
        <v>0.8644999999999978</v>
      </c>
      <c r="D19" s="44">
        <f>D12</f>
        <v>4.659499999999999</v>
      </c>
      <c r="E19" s="15">
        <f>E12</f>
        <v>6.064499999999999</v>
      </c>
      <c r="F19" s="15">
        <f>F12</f>
        <v>6.839499999999998</v>
      </c>
    </row>
    <row r="20" spans="1:6" ht="18">
      <c r="A20" s="45" t="s">
        <v>18</v>
      </c>
      <c r="B20" s="46" t="s">
        <v>8</v>
      </c>
      <c r="C20" s="47">
        <v>100</v>
      </c>
      <c r="D20" s="47">
        <v>100</v>
      </c>
      <c r="E20" s="38">
        <v>100</v>
      </c>
      <c r="F20" s="38">
        <v>100</v>
      </c>
    </row>
    <row r="21" spans="1:6" ht="18">
      <c r="A21" s="35" t="s">
        <v>9</v>
      </c>
      <c r="B21" s="48">
        <f>B9</f>
        <v>18.95</v>
      </c>
      <c r="C21" s="48">
        <f>(B21-C8)*C20</f>
        <v>1014.9999999999999</v>
      </c>
      <c r="D21" s="48">
        <f>(B21-D8)*D20</f>
        <v>1394.5</v>
      </c>
      <c r="E21" s="48">
        <f>(B21-E8)*E20</f>
        <v>1535</v>
      </c>
      <c r="F21" s="48">
        <f>(B21-F8)*F20</f>
        <v>1612.5</v>
      </c>
    </row>
    <row r="22" spans="1:6" ht="18">
      <c r="A22" s="49" t="s">
        <v>15</v>
      </c>
      <c r="B22" s="20"/>
      <c r="C22" s="20">
        <f>C18*C19</f>
        <v>734.8249999999981</v>
      </c>
      <c r="D22" s="20">
        <f>D18*D19</f>
        <v>8620.074999999997</v>
      </c>
      <c r="E22" s="20">
        <f>E18*E19</f>
        <v>17283.824999999997</v>
      </c>
      <c r="F22" s="20">
        <f>F18*F19</f>
        <v>26332.074999999993</v>
      </c>
    </row>
    <row r="23" spans="1:6" ht="18">
      <c r="A23" s="51" t="s">
        <v>10</v>
      </c>
      <c r="B23" s="50"/>
      <c r="C23" s="52">
        <f>C21+C22</f>
        <v>1749.824999999998</v>
      </c>
      <c r="D23" s="52">
        <f>D21+D22</f>
        <v>10014.574999999997</v>
      </c>
      <c r="E23" s="52">
        <f>E21+E22</f>
        <v>18818.824999999997</v>
      </c>
      <c r="F23" s="52">
        <f>F21+F22</f>
        <v>27944.574999999993</v>
      </c>
    </row>
    <row r="24" spans="1:6" ht="18">
      <c r="A24" s="2"/>
      <c r="B24" s="2"/>
      <c r="C24" s="2"/>
      <c r="D24" s="2"/>
      <c r="E24" s="2"/>
      <c r="F24" s="2"/>
    </row>
    <row r="25" spans="1:6" ht="18">
      <c r="A25" s="3" t="s">
        <v>26</v>
      </c>
      <c r="B25" s="3"/>
      <c r="C25" s="3"/>
      <c r="D25" s="3"/>
      <c r="E25" s="2"/>
      <c r="F25" s="2"/>
    </row>
    <row r="26" spans="1:4" ht="18">
      <c r="A26" s="3" t="s">
        <v>27</v>
      </c>
      <c r="B26" s="3"/>
      <c r="C26" s="3"/>
      <c r="D26" s="3"/>
    </row>
    <row r="27" spans="1:4" ht="18">
      <c r="A27" s="68" t="s">
        <v>23</v>
      </c>
      <c r="B27" s="3"/>
      <c r="C27" s="3"/>
      <c r="D27" s="3"/>
    </row>
    <row r="29" ht="18">
      <c r="A29" s="59" t="s">
        <v>28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Peter Randall Publisher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Randall</dc:creator>
  <cp:keywords/>
  <dc:description/>
  <cp:lastModifiedBy>Deidre C. Randall</cp:lastModifiedBy>
  <cp:lastPrinted>2008-04-08T18:18:52Z</cp:lastPrinted>
  <dcterms:created xsi:type="dcterms:W3CDTF">2008-04-08T17:37:49Z</dcterms:created>
  <dcterms:modified xsi:type="dcterms:W3CDTF">2018-10-17T19:47:31Z</dcterms:modified>
  <cp:category/>
  <cp:version/>
  <cp:contentType/>
  <cp:contentStatus/>
</cp:coreProperties>
</file>